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alentine\Desktop\THE REAL AMAR\"/>
    </mc:Choice>
  </mc:AlternateContent>
  <xr:revisionPtr revIDLastSave="0" documentId="13_ncr:1_{6F9D43B1-00E2-4311-B457-C4BF7674AA42}" xr6:coauthVersionLast="47" xr6:coauthVersionMax="47" xr10:uidLastSave="{00000000-0000-0000-0000-000000000000}"/>
  <bookViews>
    <workbookView xWindow="33060" yWindow="4545" windowWidth="21600" windowHeight="11385" activeTab="1" xr2:uid="{D010A633-41BC-4E6F-8E06-6890766F07C5}"/>
  </bookViews>
  <sheets>
    <sheet name="industrial" sheetId="1" r:id="rId1"/>
    <sheet name="commerci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2" l="1"/>
  <c r="F24" i="2"/>
  <c r="H25" i="2"/>
  <c r="F22" i="1"/>
  <c r="H22" i="1" s="1"/>
  <c r="F21" i="1"/>
  <c r="H21" i="1" s="1"/>
  <c r="F23" i="1"/>
  <c r="H24" i="2" l="1"/>
  <c r="G18" i="2"/>
  <c r="G17" i="2"/>
  <c r="G16" i="2"/>
  <c r="H11" i="2"/>
  <c r="H10" i="2"/>
  <c r="H9" i="2"/>
  <c r="G12" i="1"/>
  <c r="G16" i="1" s="1"/>
  <c r="G13" i="1"/>
  <c r="G14" i="1"/>
  <c r="G15" i="1"/>
  <c r="G19" i="2" l="1"/>
  <c r="H12" i="2"/>
  <c r="H7" i="1" l="1"/>
  <c r="H6" i="1"/>
  <c r="H5" i="1"/>
  <c r="H8" i="1" l="1"/>
</calcChain>
</file>

<file path=xl/sharedStrings.xml><?xml version="1.0" encoding="utf-8"?>
<sst xmlns="http://schemas.openxmlformats.org/spreadsheetml/2006/main" count="92" uniqueCount="50">
  <si>
    <t>FOREST INDUSTRIAL RATES</t>
  </si>
  <si>
    <t>VACANT SALES</t>
  </si>
  <si>
    <t xml:space="preserve"> </t>
  </si>
  <si>
    <t>Unit</t>
  </si>
  <si>
    <t>Parcel Number</t>
  </si>
  <si>
    <t>Address</t>
  </si>
  <si>
    <t>Sale Date</t>
  </si>
  <si>
    <t>Sale Price</t>
  </si>
  <si>
    <t>Size</t>
  </si>
  <si>
    <t>Effec. FF</t>
  </si>
  <si>
    <t>$FF</t>
  </si>
  <si>
    <t>07-32-527-010/011</t>
  </si>
  <si>
    <t>Exchange Dr</t>
  </si>
  <si>
    <t>57-07-501-075</t>
  </si>
  <si>
    <t>n saginaw st</t>
  </si>
  <si>
    <t>01-08-300-002</t>
  </si>
  <si>
    <t>Duffield Rd</t>
  </si>
  <si>
    <t>EXCHANGE DR</t>
  </si>
  <si>
    <t>e bristol rd</t>
  </si>
  <si>
    <t>05-27-300-018</t>
  </si>
  <si>
    <t>1217 e frances rd</t>
  </si>
  <si>
    <t>17-31-300-010</t>
  </si>
  <si>
    <t>1220 s grand traverse</t>
  </si>
  <si>
    <t>41-18-360-031</t>
  </si>
  <si>
    <t>Parcel</t>
  </si>
  <si>
    <t>sale Price</t>
  </si>
  <si>
    <t>size</t>
  </si>
  <si>
    <t>$acre</t>
  </si>
  <si>
    <t>Use $239 FF</t>
  </si>
  <si>
    <t>Use $33,000 for 1 acre</t>
  </si>
  <si>
    <t>USE 36,000 FOR 1 ACRE</t>
  </si>
  <si>
    <t>12426 DUFFIELD RD</t>
  </si>
  <si>
    <t>09-28-200-011</t>
  </si>
  <si>
    <t>state st</t>
  </si>
  <si>
    <t>30% Reduction</t>
  </si>
  <si>
    <t>25% reduction</t>
  </si>
  <si>
    <t>FOREST COMMERCIAL /INDUSTRIAL RATES</t>
  </si>
  <si>
    <r>
      <t xml:space="preserve">** Industrial Sales are in </t>
    </r>
    <r>
      <rPr>
        <b/>
        <sz val="11"/>
        <color rgb="FFFF0000"/>
        <rFont val="Calibri"/>
        <family val="2"/>
        <scheme val="minor"/>
      </rPr>
      <t>RED</t>
    </r>
  </si>
  <si>
    <t>COUNTY WIDE SALES WERE USED</t>
  </si>
  <si>
    <t>Flint</t>
  </si>
  <si>
    <t>Mt Morris</t>
  </si>
  <si>
    <t>Argentine</t>
  </si>
  <si>
    <t>Thetford</t>
  </si>
  <si>
    <t>Davison</t>
  </si>
  <si>
    <t>Flnt</t>
  </si>
  <si>
    <t>Forest</t>
  </si>
  <si>
    <t>A 25% Reduction is sales price was used due to our location and lack of large industrial /Commercial properties</t>
  </si>
  <si>
    <t>Use 94,000 for 7 acres</t>
  </si>
  <si>
    <t>00003</t>
  </si>
  <si>
    <t>COMMERCIAL/INDUSTRIAL LAND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</si>
</sst>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mm/dd/yy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3" fillId="0" borderId="0" xfId="0" applyFont="1"/>
    <xf numFmtId="0" fontId="5" fillId="2" borderId="0" xfId="0" applyFont="1" applyFill="1"/>
    <xf numFmtId="164" fontId="5" fillId="2" borderId="0" xfId="0" applyNumberFormat="1" applyFont="1" applyFill="1"/>
    <xf numFmtId="6" fontId="5" fillId="2" borderId="0" xfId="0" applyNumberFormat="1" applyFont="1" applyFill="1"/>
    <xf numFmtId="164" fontId="0" fillId="0" borderId="0" xfId="0" applyNumberFormat="1"/>
    <xf numFmtId="6" fontId="0" fillId="0" borderId="0" xfId="0" applyNumberFormat="1"/>
    <xf numFmtId="6" fontId="0" fillId="0" borderId="0" xfId="0" applyNumberFormat="1" applyAlignment="1">
      <alignment horizontal="center"/>
    </xf>
    <xf numFmtId="6" fontId="0" fillId="0" borderId="0" xfId="0" applyNumberFormat="1" applyAlignment="1">
      <alignment horizontal="right"/>
    </xf>
    <xf numFmtId="0" fontId="2" fillId="0" borderId="0" xfId="0" applyFont="1"/>
    <xf numFmtId="14" fontId="2" fillId="0" borderId="0" xfId="0" applyNumberFormat="1" applyFont="1"/>
    <xf numFmtId="165" fontId="2" fillId="0" borderId="0" xfId="1" applyNumberFormat="1" applyFont="1"/>
    <xf numFmtId="1" fontId="2" fillId="0" borderId="0" xfId="0" applyNumberFormat="1" applyFont="1"/>
    <xf numFmtId="14" fontId="0" fillId="0" borderId="0" xfId="0" applyNumberFormat="1"/>
    <xf numFmtId="165" fontId="0" fillId="0" borderId="0" xfId="1" applyNumberFormat="1" applyFont="1"/>
    <xf numFmtId="1" fontId="0" fillId="0" borderId="0" xfId="0" applyNumberFormat="1"/>
    <xf numFmtId="1" fontId="0" fillId="3" borderId="0" xfId="0" applyNumberFormat="1" applyFill="1"/>
    <xf numFmtId="165" fontId="0" fillId="0" borderId="0" xfId="0" applyNumberFormat="1"/>
    <xf numFmtId="165" fontId="2" fillId="0" borderId="0" xfId="0" applyNumberFormat="1" applyFont="1"/>
    <xf numFmtId="43" fontId="2" fillId="0" borderId="0" xfId="1" applyFont="1"/>
    <xf numFmtId="0" fontId="4" fillId="0" borderId="0" xfId="0" quotePrefix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5F407-4E9C-4AD0-BAE0-8E2D77F89CDA}">
  <dimension ref="A1:H23"/>
  <sheetViews>
    <sheetView topLeftCell="A3" workbookViewId="0">
      <selection activeCell="B20" sqref="B20:H23"/>
    </sheetView>
  </sheetViews>
  <sheetFormatPr defaultRowHeight="15" x14ac:dyDescent="0.25"/>
  <cols>
    <col min="1" max="1" width="32.5703125" bestFit="1" customWidth="1"/>
    <col min="2" max="2" width="17.28515625" bestFit="1" customWidth="1"/>
    <col min="3" max="3" width="19.7109375" bestFit="1" customWidth="1"/>
    <col min="4" max="4" width="10.7109375" bestFit="1" customWidth="1"/>
  </cols>
  <sheetData>
    <row r="1" spans="1:8" ht="18.75" x14ac:dyDescent="0.3">
      <c r="A1" s="1" t="s">
        <v>0</v>
      </c>
    </row>
    <row r="3" spans="1:8" x14ac:dyDescent="0.25">
      <c r="A3" s="2" t="s">
        <v>1</v>
      </c>
      <c r="B3" s="3" t="s">
        <v>2</v>
      </c>
      <c r="C3" s="3"/>
      <c r="D3" s="4"/>
      <c r="E3" s="5"/>
      <c r="F3" s="5"/>
      <c r="G3" s="5"/>
      <c r="H3" s="5"/>
    </row>
    <row r="4" spans="1:8" x14ac:dyDescent="0.25">
      <c r="A4" t="s">
        <v>3</v>
      </c>
      <c r="B4" t="s">
        <v>4</v>
      </c>
      <c r="C4" t="s">
        <v>5</v>
      </c>
      <c r="D4" s="6" t="s">
        <v>6</v>
      </c>
      <c r="E4" s="7" t="s">
        <v>7</v>
      </c>
      <c r="F4" s="7" t="s">
        <v>8</v>
      </c>
      <c r="G4" s="8" t="s">
        <v>9</v>
      </c>
      <c r="H4" s="9" t="s">
        <v>10</v>
      </c>
    </row>
    <row r="5" spans="1:8" x14ac:dyDescent="0.25">
      <c r="B5" s="10" t="s">
        <v>11</v>
      </c>
      <c r="C5" s="10" t="s">
        <v>12</v>
      </c>
      <c r="D5" s="11">
        <v>44407</v>
      </c>
      <c r="E5" s="12">
        <v>65000</v>
      </c>
      <c r="F5" s="10">
        <v>1.863</v>
      </c>
      <c r="G5" s="10">
        <v>286</v>
      </c>
      <c r="H5" s="13">
        <f t="shared" ref="H5:H7" si="0">+E5/G5</f>
        <v>227.27272727272728</v>
      </c>
    </row>
    <row r="6" spans="1:8" x14ac:dyDescent="0.25">
      <c r="A6" t="s">
        <v>2</v>
      </c>
      <c r="B6" t="s">
        <v>13</v>
      </c>
      <c r="C6" t="s">
        <v>14</v>
      </c>
      <c r="D6" s="14">
        <v>44428</v>
      </c>
      <c r="E6" s="15">
        <v>30000</v>
      </c>
      <c r="F6">
        <v>0.48099999999999998</v>
      </c>
      <c r="G6">
        <v>126</v>
      </c>
      <c r="H6" s="16">
        <f t="shared" si="0"/>
        <v>238.0952380952381</v>
      </c>
    </row>
    <row r="7" spans="1:8" x14ac:dyDescent="0.25">
      <c r="B7" s="10" t="s">
        <v>15</v>
      </c>
      <c r="C7" s="10" t="s">
        <v>16</v>
      </c>
      <c r="D7" s="11">
        <v>44705</v>
      </c>
      <c r="E7" s="12">
        <v>125820</v>
      </c>
      <c r="F7" s="10">
        <v>6.3129999999999997</v>
      </c>
      <c r="G7" s="10">
        <v>500</v>
      </c>
      <c r="H7" s="13">
        <f t="shared" si="0"/>
        <v>251.64</v>
      </c>
    </row>
    <row r="8" spans="1:8" x14ac:dyDescent="0.25">
      <c r="A8" s="2" t="s">
        <v>28</v>
      </c>
      <c r="H8" s="17">
        <f>AVERAGE(H5:H7)</f>
        <v>239.00265512265514</v>
      </c>
    </row>
    <row r="11" spans="1:8" x14ac:dyDescent="0.25">
      <c r="B11" t="s">
        <v>24</v>
      </c>
      <c r="C11" t="s">
        <v>5</v>
      </c>
      <c r="D11" t="s">
        <v>6</v>
      </c>
      <c r="E11" t="s">
        <v>25</v>
      </c>
      <c r="F11" t="s">
        <v>26</v>
      </c>
      <c r="G11" t="s">
        <v>27</v>
      </c>
    </row>
    <row r="12" spans="1:8" x14ac:dyDescent="0.25">
      <c r="B12" t="s">
        <v>23</v>
      </c>
      <c r="C12" t="s">
        <v>22</v>
      </c>
      <c r="D12" s="14">
        <v>44776</v>
      </c>
      <c r="E12" s="15">
        <v>9000</v>
      </c>
      <c r="F12">
        <v>0.35699999999999998</v>
      </c>
      <c r="G12" s="15">
        <f>+E12/F12</f>
        <v>25210.084033613446</v>
      </c>
    </row>
    <row r="13" spans="1:8" x14ac:dyDescent="0.25">
      <c r="B13" t="s">
        <v>21</v>
      </c>
      <c r="C13" t="s">
        <v>20</v>
      </c>
      <c r="D13" s="14">
        <v>44560</v>
      </c>
      <c r="E13" s="15">
        <v>19000</v>
      </c>
      <c r="F13">
        <v>0.54900000000000004</v>
      </c>
      <c r="G13" s="15">
        <f>+E13/F13</f>
        <v>34608.378870673951</v>
      </c>
    </row>
    <row r="14" spans="1:8" x14ac:dyDescent="0.25">
      <c r="B14" t="s">
        <v>19</v>
      </c>
      <c r="C14" t="s">
        <v>18</v>
      </c>
      <c r="D14" s="14">
        <v>44512</v>
      </c>
      <c r="E14" s="15">
        <v>60000</v>
      </c>
      <c r="F14">
        <v>1.502</v>
      </c>
      <c r="G14" s="15">
        <f>+E14/F14</f>
        <v>39946.737683089217</v>
      </c>
    </row>
    <row r="15" spans="1:8" x14ac:dyDescent="0.25">
      <c r="B15" s="10" t="s">
        <v>11</v>
      </c>
      <c r="C15" s="10" t="s">
        <v>17</v>
      </c>
      <c r="D15" s="11">
        <v>44407</v>
      </c>
      <c r="E15" s="12">
        <v>65000</v>
      </c>
      <c r="F15" s="10">
        <v>1.863</v>
      </c>
      <c r="G15" s="19">
        <f>+E15/F15</f>
        <v>34889.96242619431</v>
      </c>
    </row>
    <row r="16" spans="1:8" x14ac:dyDescent="0.25">
      <c r="G16" s="18">
        <f>AVERAGE(G12:G15)</f>
        <v>33663.790753392735</v>
      </c>
    </row>
    <row r="17" spans="2:8" x14ac:dyDescent="0.25">
      <c r="B17" s="2" t="s">
        <v>29</v>
      </c>
    </row>
    <row r="20" spans="2:8" x14ac:dyDescent="0.25">
      <c r="F20" t="s">
        <v>34</v>
      </c>
    </row>
    <row r="21" spans="2:8" x14ac:dyDescent="0.25">
      <c r="B21" s="10" t="s">
        <v>15</v>
      </c>
      <c r="C21" s="10" t="s">
        <v>31</v>
      </c>
      <c r="D21" s="11">
        <v>44705</v>
      </c>
      <c r="E21" s="12">
        <v>125820</v>
      </c>
      <c r="F21" s="12">
        <f>+E21*0.7</f>
        <v>88074</v>
      </c>
      <c r="G21" s="20">
        <v>6.3129999999999997</v>
      </c>
      <c r="H21" s="19">
        <f>+F21/G21</f>
        <v>13951.211785205132</v>
      </c>
    </row>
    <row r="22" spans="2:8" x14ac:dyDescent="0.25">
      <c r="B22" t="s">
        <v>32</v>
      </c>
      <c r="C22" t="s">
        <v>33</v>
      </c>
      <c r="D22" s="14">
        <v>44700</v>
      </c>
      <c r="E22" s="15">
        <v>95000</v>
      </c>
      <c r="F22" s="15">
        <f>+E22*0.7</f>
        <v>66500</v>
      </c>
      <c r="G22">
        <v>7.4290000000000003</v>
      </c>
      <c r="H22" s="15">
        <f>+F22/G22</f>
        <v>8951.4066496163687</v>
      </c>
    </row>
    <row r="23" spans="2:8" x14ac:dyDescent="0.25">
      <c r="F23" s="18">
        <f>AVERAGE(F21:F22)</f>
        <v>77287</v>
      </c>
      <c r="H23" s="18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CB921-24AB-4A41-8D07-947BDE3CE2EF}">
  <dimension ref="A1:H35"/>
  <sheetViews>
    <sheetView tabSelected="1" topLeftCell="A25" workbookViewId="0">
      <selection activeCell="B27" sqref="B27"/>
    </sheetView>
  </sheetViews>
  <sheetFormatPr defaultRowHeight="15" x14ac:dyDescent="0.25"/>
  <cols>
    <col min="2" max="2" width="20.28515625" bestFit="1" customWidth="1"/>
    <col min="3" max="3" width="19.7109375" bestFit="1" customWidth="1"/>
    <col min="4" max="4" width="10.7109375" bestFit="1" customWidth="1"/>
  </cols>
  <sheetData>
    <row r="1" spans="1:8" ht="18.75" x14ac:dyDescent="0.3">
      <c r="A1" s="1" t="s">
        <v>36</v>
      </c>
    </row>
    <row r="2" spans="1:8" ht="18.75" x14ac:dyDescent="0.3">
      <c r="A2" s="1"/>
    </row>
    <row r="3" spans="1:8" ht="18.75" x14ac:dyDescent="0.3">
      <c r="A3" s="21" t="s">
        <v>48</v>
      </c>
      <c r="B3" s="2" t="s">
        <v>49</v>
      </c>
    </row>
    <row r="4" spans="1:8" ht="18.75" x14ac:dyDescent="0.3">
      <c r="A4" s="1"/>
    </row>
    <row r="5" spans="1:8" x14ac:dyDescent="0.25">
      <c r="A5" s="2" t="s">
        <v>37</v>
      </c>
    </row>
    <row r="6" spans="1:8" x14ac:dyDescent="0.25">
      <c r="A6" s="2" t="s">
        <v>38</v>
      </c>
    </row>
    <row r="7" spans="1:8" x14ac:dyDescent="0.25">
      <c r="A7" s="2" t="s">
        <v>2</v>
      </c>
      <c r="B7" s="3" t="s">
        <v>2</v>
      </c>
      <c r="C7" s="3"/>
      <c r="D7" s="4"/>
      <c r="E7" s="5"/>
      <c r="F7" s="5"/>
      <c r="G7" s="5"/>
      <c r="H7" s="5"/>
    </row>
    <row r="8" spans="1:8" x14ac:dyDescent="0.25">
      <c r="A8" t="s">
        <v>3</v>
      </c>
      <c r="B8" t="s">
        <v>4</v>
      </c>
      <c r="C8" t="s">
        <v>5</v>
      </c>
      <c r="D8" s="6" t="s">
        <v>6</v>
      </c>
      <c r="E8" s="7" t="s">
        <v>7</v>
      </c>
      <c r="F8" s="7" t="s">
        <v>8</v>
      </c>
      <c r="G8" s="8" t="s">
        <v>9</v>
      </c>
      <c r="H8" s="9" t="s">
        <v>10</v>
      </c>
    </row>
    <row r="9" spans="1:8" x14ac:dyDescent="0.25">
      <c r="A9" s="2" t="s">
        <v>39</v>
      </c>
      <c r="B9" s="10" t="s">
        <v>11</v>
      </c>
      <c r="C9" s="10" t="s">
        <v>12</v>
      </c>
      <c r="D9" s="11">
        <v>44407</v>
      </c>
      <c r="E9" s="12">
        <v>65000</v>
      </c>
      <c r="F9" s="10">
        <v>1.863</v>
      </c>
      <c r="G9" s="10">
        <v>286</v>
      </c>
      <c r="H9" s="13">
        <f t="shared" ref="H9:H11" si="0">+E9/G9</f>
        <v>227.27272727272728</v>
      </c>
    </row>
    <row r="10" spans="1:8" x14ac:dyDescent="0.25">
      <c r="A10" t="s">
        <v>40</v>
      </c>
      <c r="B10" t="s">
        <v>13</v>
      </c>
      <c r="C10" t="s">
        <v>14</v>
      </c>
      <c r="D10" s="14">
        <v>44428</v>
      </c>
      <c r="E10" s="15">
        <v>30000</v>
      </c>
      <c r="F10">
        <v>0.48099999999999998</v>
      </c>
      <c r="G10">
        <v>126</v>
      </c>
      <c r="H10" s="16">
        <f t="shared" si="0"/>
        <v>238.0952380952381</v>
      </c>
    </row>
    <row r="11" spans="1:8" x14ac:dyDescent="0.25">
      <c r="A11" s="2" t="s">
        <v>41</v>
      </c>
      <c r="B11" s="10" t="s">
        <v>15</v>
      </c>
      <c r="C11" s="10" t="s">
        <v>16</v>
      </c>
      <c r="D11" s="11">
        <v>44705</v>
      </c>
      <c r="E11" s="12">
        <v>125820</v>
      </c>
      <c r="F11" s="10">
        <v>6.3129999999999997</v>
      </c>
      <c r="G11" s="10">
        <v>500</v>
      </c>
      <c r="H11" s="13">
        <f t="shared" si="0"/>
        <v>251.64</v>
      </c>
    </row>
    <row r="12" spans="1:8" x14ac:dyDescent="0.25">
      <c r="A12" s="2" t="s">
        <v>28</v>
      </c>
      <c r="H12" s="17">
        <f>AVERAGE(H9:H11)</f>
        <v>239.00265512265514</v>
      </c>
    </row>
    <row r="15" spans="1:8" x14ac:dyDescent="0.25">
      <c r="B15" t="s">
        <v>24</v>
      </c>
      <c r="C15" t="s">
        <v>5</v>
      </c>
      <c r="D15" t="s">
        <v>6</v>
      </c>
      <c r="E15" t="s">
        <v>25</v>
      </c>
      <c r="F15" t="s">
        <v>26</v>
      </c>
      <c r="G15" t="s">
        <v>27</v>
      </c>
    </row>
    <row r="16" spans="1:8" x14ac:dyDescent="0.25">
      <c r="A16" t="s">
        <v>42</v>
      </c>
      <c r="B16" t="s">
        <v>21</v>
      </c>
      <c r="C16" t="s">
        <v>20</v>
      </c>
      <c r="D16" s="14">
        <v>44560</v>
      </c>
      <c r="E16" s="15">
        <v>19000</v>
      </c>
      <c r="F16">
        <v>0.54900000000000004</v>
      </c>
      <c r="G16" s="15">
        <f>+E16/F16</f>
        <v>34608.378870673951</v>
      </c>
    </row>
    <row r="17" spans="1:8" x14ac:dyDescent="0.25">
      <c r="A17" t="s">
        <v>43</v>
      </c>
      <c r="B17" t="s">
        <v>19</v>
      </c>
      <c r="C17" t="s">
        <v>18</v>
      </c>
      <c r="D17" s="14">
        <v>44512</v>
      </c>
      <c r="E17" s="15">
        <v>60000</v>
      </c>
      <c r="F17">
        <v>1.502</v>
      </c>
      <c r="G17" s="15">
        <f>+E17/F17</f>
        <v>39946.737683089217</v>
      </c>
    </row>
    <row r="18" spans="1:8" x14ac:dyDescent="0.25">
      <c r="A18" t="s">
        <v>44</v>
      </c>
      <c r="B18" s="10" t="s">
        <v>11</v>
      </c>
      <c r="C18" s="10" t="s">
        <v>17</v>
      </c>
      <c r="D18" s="11">
        <v>44407</v>
      </c>
      <c r="E18" s="12">
        <v>65000</v>
      </c>
      <c r="F18" s="10">
        <v>1.863</v>
      </c>
      <c r="G18" s="19">
        <f>+E18/F18</f>
        <v>34889.96242619431</v>
      </c>
    </row>
    <row r="19" spans="1:8" x14ac:dyDescent="0.25">
      <c r="G19" s="18">
        <f>AVERAGE(G16:G18)</f>
        <v>36481.692993319157</v>
      </c>
    </row>
    <row r="20" spans="1:8" x14ac:dyDescent="0.25">
      <c r="B20" s="2" t="s">
        <v>30</v>
      </c>
    </row>
    <row r="22" spans="1:8" x14ac:dyDescent="0.25">
      <c r="A22" s="2" t="s">
        <v>46</v>
      </c>
    </row>
    <row r="23" spans="1:8" x14ac:dyDescent="0.25">
      <c r="F23" t="s">
        <v>35</v>
      </c>
    </row>
    <row r="24" spans="1:8" x14ac:dyDescent="0.25">
      <c r="A24" t="s">
        <v>41</v>
      </c>
      <c r="B24" s="10" t="s">
        <v>15</v>
      </c>
      <c r="C24" s="10" t="s">
        <v>31</v>
      </c>
      <c r="D24" s="11">
        <v>44705</v>
      </c>
      <c r="E24" s="12">
        <v>125820</v>
      </c>
      <c r="F24" s="12">
        <f>+E24*0.75</f>
        <v>94365</v>
      </c>
      <c r="G24" s="20">
        <v>6.3129999999999997</v>
      </c>
      <c r="H24" s="19">
        <f>+F24/G24</f>
        <v>14947.726912719785</v>
      </c>
    </row>
    <row r="25" spans="1:8" x14ac:dyDescent="0.25">
      <c r="A25" t="s">
        <v>45</v>
      </c>
      <c r="B25" t="s">
        <v>32</v>
      </c>
      <c r="C25" t="s">
        <v>33</v>
      </c>
      <c r="D25" s="14">
        <v>44700</v>
      </c>
      <c r="E25" s="15" t="s">
        <v>2</v>
      </c>
      <c r="F25" s="15">
        <v>95000</v>
      </c>
      <c r="G25">
        <v>7.4290000000000003</v>
      </c>
      <c r="H25" s="15">
        <f>+F25/G25</f>
        <v>12787.723785166239</v>
      </c>
    </row>
    <row r="26" spans="1:8" x14ac:dyDescent="0.25">
      <c r="F26" s="18">
        <f>AVERAGE(F24:F25)</f>
        <v>94682.5</v>
      </c>
      <c r="H26" s="18" t="s">
        <v>2</v>
      </c>
    </row>
    <row r="28" spans="1:8" x14ac:dyDescent="0.25">
      <c r="B28" s="2" t="s">
        <v>47</v>
      </c>
    </row>
    <row r="31" spans="1:8" x14ac:dyDescent="0.25">
      <c r="D31" s="14"/>
      <c r="E31" s="15"/>
      <c r="F31" s="15"/>
      <c r="H31" s="15"/>
    </row>
    <row r="32" spans="1:8" x14ac:dyDescent="0.25">
      <c r="D32" s="14"/>
      <c r="E32" s="15"/>
      <c r="F32" s="15"/>
      <c r="H32" s="15"/>
    </row>
    <row r="33" spans="2:6" x14ac:dyDescent="0.25">
      <c r="F33" s="18"/>
    </row>
    <row r="35" spans="2:6" x14ac:dyDescent="0.25">
      <c r="B35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industrial</vt:lpstr>
      <vt:lpstr>commercial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cp:lastPrinted>2024-02-09T15:21:43Z</cp:lastPrinted>
  <dcterms:created xsi:type="dcterms:W3CDTF">2024-02-02T23:09:51Z</dcterms:created>
  <dcterms:modified xsi:type="dcterms:W3CDTF">2024-02-09T15:23:13Z</dcterms:modified>
</cp:coreProperties>
</file>